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/>
  <mc:AlternateContent xmlns:mc="http://schemas.openxmlformats.org/markup-compatibility/2006">
    <mc:Choice Requires="x15">
      <x15ac:absPath xmlns:x15ac="http://schemas.microsoft.com/office/spreadsheetml/2010/11/ac" url="C:\Users\SURESH ALLA\Desktop\NAC- 2022\"/>
    </mc:Choice>
  </mc:AlternateContent>
  <xr:revisionPtr revIDLastSave="0" documentId="13_ncr:1_{01FB2437-1A5E-4C45-B958-8271A9F2777C}" xr6:coauthVersionLast="36" xr6:coauthVersionMax="36" xr10:uidLastSave="{00000000-0000-0000-0000-000000000000}"/>
  <bookViews>
    <workbookView xWindow="0" yWindow="0" windowWidth="13500" windowHeight="73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EvaluativeReport" localSheetId="0">Sheet1!$A$1</definedName>
  </definedNames>
  <calcPr calcId="191029"/>
  <extLst>
    <ext uri="GoogleSheetsCustomDataVersion1">
      <go:sheetsCustomData xmlns:go="http://customooxmlschemas.google.com/" r:id="rId7" roundtripDataSignature="AMtx7mhIfBtynZJJ9qwpvhfK9UROgonWAg=="/>
    </ext>
  </extLst>
</workbook>
</file>

<file path=xl/calcChain.xml><?xml version="1.0" encoding="utf-8"?>
<calcChain xmlns="http://schemas.openxmlformats.org/spreadsheetml/2006/main">
  <c r="I19" i="1" l="1"/>
  <c r="I18" i="1"/>
  <c r="I85" i="1"/>
  <c r="I84" i="1"/>
  <c r="H83" i="1"/>
  <c r="H82" i="1" s="1"/>
  <c r="G83" i="1"/>
  <c r="F83" i="1"/>
  <c r="F82" i="1" s="1"/>
  <c r="E83" i="1"/>
  <c r="D83" i="1"/>
  <c r="D82" i="1" s="1"/>
  <c r="C83" i="1"/>
  <c r="I83" i="1" s="1"/>
  <c r="G82" i="1"/>
  <c r="E82" i="1"/>
  <c r="I80" i="1"/>
  <c r="I79" i="1"/>
  <c r="I78" i="1"/>
  <c r="I77" i="1"/>
  <c r="I75" i="1"/>
  <c r="I74" i="1"/>
  <c r="I73" i="1"/>
  <c r="I72" i="1"/>
  <c r="I71" i="1"/>
  <c r="I70" i="1"/>
  <c r="I66" i="1" s="1"/>
  <c r="I69" i="1"/>
  <c r="I68" i="1"/>
  <c r="I67" i="1"/>
  <c r="H66" i="1"/>
  <c r="G66" i="1"/>
  <c r="F66" i="1"/>
  <c r="E66" i="1"/>
  <c r="D66" i="1"/>
  <c r="C66" i="1"/>
  <c r="I64" i="1"/>
  <c r="I63" i="1"/>
  <c r="I62" i="1"/>
  <c r="E61" i="1"/>
  <c r="D61" i="1"/>
  <c r="I61" i="1" s="1"/>
  <c r="C61" i="1"/>
  <c r="I60" i="1"/>
  <c r="F60" i="1"/>
  <c r="I58" i="1"/>
  <c r="I57" i="1"/>
  <c r="I56" i="1"/>
  <c r="I54" i="1"/>
  <c r="I53" i="1"/>
  <c r="I52" i="1"/>
  <c r="I50" i="1"/>
  <c r="I47" i="1"/>
  <c r="I45" i="1"/>
  <c r="I43" i="1"/>
  <c r="I42" i="1"/>
  <c r="I41" i="1"/>
  <c r="I40" i="1"/>
  <c r="I39" i="1"/>
  <c r="I38" i="1"/>
  <c r="H37" i="1"/>
  <c r="G37" i="1"/>
  <c r="F37" i="1"/>
  <c r="E37" i="1"/>
  <c r="D37" i="1"/>
  <c r="I37" i="1" s="1"/>
  <c r="C37" i="1"/>
  <c r="I35" i="1"/>
  <c r="I33" i="1"/>
  <c r="I31" i="1"/>
  <c r="I30" i="1"/>
  <c r="I28" i="1"/>
  <c r="I27" i="1"/>
  <c r="I26" i="1"/>
  <c r="I25" i="1"/>
  <c r="I22" i="1"/>
  <c r="I21" i="1"/>
  <c r="C82" i="1" l="1"/>
  <c r="I82" i="1" s="1"/>
</calcChain>
</file>

<file path=xl/sharedStrings.xml><?xml version="1.0" encoding="utf-8"?>
<sst xmlns="http://schemas.openxmlformats.org/spreadsheetml/2006/main" count="235" uniqueCount="205">
  <si>
    <t>Evaluative Report of the Department</t>
  </si>
  <si>
    <r>
      <rPr>
        <b/>
        <sz val="11"/>
        <color theme="1"/>
        <rFont val="Arial"/>
      </rPr>
      <t xml:space="preserve">Name of the University                                             : </t>
    </r>
    <r>
      <rPr>
        <b/>
        <sz val="11"/>
        <color theme="1"/>
        <rFont val="Arial"/>
      </rPr>
      <t xml:space="preserve">GITAM : Gandhi Institute of Technology and Management </t>
    </r>
    <r>
      <rPr>
        <b/>
        <sz val="11"/>
        <color theme="1"/>
        <rFont val="Arial"/>
      </rPr>
      <t xml:space="preserve">                            </t>
    </r>
  </si>
  <si>
    <t>Name of the Campus                                                : Visakhapatnam</t>
  </si>
  <si>
    <t>Name of the School / Institute                                 : School of Business</t>
  </si>
  <si>
    <t>Name of the Department                                          : School of Business</t>
  </si>
  <si>
    <t>Name of the Head of the Department                     : Prof. Amit Bhadra</t>
  </si>
  <si>
    <t>Name of the District                                                  : Visakhapatnam</t>
  </si>
  <si>
    <t>State                                                                            : Andhra Pradesh</t>
  </si>
  <si>
    <t xml:space="preserve">Sl. No. </t>
  </si>
  <si>
    <t xml:space="preserve">Particulars </t>
  </si>
  <si>
    <t xml:space="preserve">Details </t>
  </si>
  <si>
    <t>URL for Documental Evidance</t>
  </si>
  <si>
    <t>1.  </t>
  </si>
  <si>
    <t>Year of Establishment</t>
  </si>
  <si>
    <t>https://gim.gitam.edu/about-us/about-gim</t>
  </si>
  <si>
    <t>2.  </t>
  </si>
  <si>
    <t>Is the Department part of a School/Faculty of the University. 
If yes , please mention the name of the school</t>
  </si>
  <si>
    <t>Yes, GITAM Deemed to be University</t>
  </si>
  <si>
    <t>https://gim.gitam.edu/about-us/the-university</t>
  </si>
  <si>
    <t>3.  </t>
  </si>
  <si>
    <t>Number of programmes offered 
(UG / PG / Ph.D)</t>
  </si>
  <si>
    <t>https://gim.gitam.edu/</t>
  </si>
  <si>
    <t>a</t>
  </si>
  <si>
    <t xml:space="preserve">Name of UG Programmes offered </t>
  </si>
  <si>
    <t>1. B Com (H)  2. B Com (Accounting Audit &amp; Taxation) 3.BBA 4.BBA (BA) 5. BBA (Financial Markets) 6. BBA (Fintech) 7. BBA (Logistics) 8. BBA (Mgt Accounting)</t>
  </si>
  <si>
    <t>https://gim.gitam.edu/programs/under-graduate</t>
  </si>
  <si>
    <t>b</t>
  </si>
  <si>
    <t xml:space="preserve">Name of PG Programmes offered </t>
  </si>
  <si>
    <t>1. MBA 2.MBA (BA) 3. MBA (HC&amp;HM) 4. MBA (IB)</t>
  </si>
  <si>
    <t>https://gim.gitam.edu/programs/post-graduate</t>
  </si>
  <si>
    <t>c</t>
  </si>
  <si>
    <t xml:space="preserve">Name of Ph.D Programmes offered </t>
  </si>
  <si>
    <t>PhD</t>
  </si>
  <si>
    <t>https://gim.gitam.edu/programs/research-programs</t>
  </si>
  <si>
    <t>2016 - 17</t>
  </si>
  <si>
    <t>2017 - 18</t>
  </si>
  <si>
    <t>2018 - 19</t>
  </si>
  <si>
    <t>2019 - 20</t>
  </si>
  <si>
    <t>2020 - 21</t>
  </si>
  <si>
    <t>2021 - 22</t>
  </si>
  <si>
    <t>Total</t>
  </si>
  <si>
    <t>4. a</t>
  </si>
  <si>
    <t xml:space="preserve">Number of Teaching posts Sanctioned </t>
  </si>
  <si>
    <t>https://drive.google.com/drive/folders/1pq9YbOJ6vpQmIyhUmaPqUP0dANnZ2MH9?usp=sharing</t>
  </si>
  <si>
    <t>4. b</t>
  </si>
  <si>
    <t>Number of Teaching posts Filled</t>
  </si>
  <si>
    <t>https://gim.gitam.edu/faculty</t>
  </si>
  <si>
    <t>5. a</t>
  </si>
  <si>
    <t xml:space="preserve">Number of Research Projects Sanctioned </t>
  </si>
  <si>
    <t>https://drive.google.com/drive/folders/16TeDb22HoCdDfEA1bHk6UElgH_CoH4C0?usp=sharing</t>
  </si>
  <si>
    <t>5. b</t>
  </si>
  <si>
    <t xml:space="preserve">Total grants received ( in Rupees) </t>
  </si>
  <si>
    <t>NA</t>
  </si>
  <si>
    <t>6. a </t>
  </si>
  <si>
    <t>Number of Inter –institutional collaborative projects and Associated grants received</t>
  </si>
  <si>
    <t xml:space="preserve">1 ( Rs 1,75,000) </t>
  </si>
  <si>
    <t>1 (Rs. 9,50,000)</t>
  </si>
  <si>
    <t>2 (Rs. 11,25,000)</t>
  </si>
  <si>
    <t>https://drive.google.com/drive/folders/1T80EjvYbjNn_JdENy5-cVhl074-ELKt-?usp=sharing</t>
  </si>
  <si>
    <t xml:space="preserve">6. b </t>
  </si>
  <si>
    <t>Number of National collaboration</t>
  </si>
  <si>
    <t>https://drive.google.com/drive/folders/1inB4QUpca_2uKcwRqypWqmmqFQpiRVQ4?usp=sharing</t>
  </si>
  <si>
    <t xml:space="preserve">6. c </t>
  </si>
  <si>
    <t>Grants received (in Rupees)</t>
  </si>
  <si>
    <t xml:space="preserve">6. d </t>
  </si>
  <si>
    <t>Number of International collaboration</t>
  </si>
  <si>
    <t>https://drive.google.com/drive/folders/15kz7FVnIBjb5vbW2VO_XH3LgnsHnTxie?usp=sharing</t>
  </si>
  <si>
    <t xml:space="preserve">6. e </t>
  </si>
  <si>
    <t>7. a </t>
  </si>
  <si>
    <t xml:space="preserve">Departmental projects funded by DST-FIST, UGC-SAP/CAS,DPE, DBT, ICSSR, AICTE etc., </t>
  </si>
  <si>
    <t>https://drive.google.com/drive/folders/177hP1qFiR2jooefzamvWSu4wxOaZya9y?usp=sharing</t>
  </si>
  <si>
    <t>7. b</t>
  </si>
  <si>
    <t>Total Grants received (in Rupees)</t>
  </si>
  <si>
    <t>8. a </t>
  </si>
  <si>
    <t>Special research laboratories sponsored by / created by industry or corporate bodies</t>
  </si>
  <si>
    <t>https://drive.google.com/drive/folders/11EjdxPbtPoJUYM3ET8T5XWoXw8N_1hBN?usp=sharing</t>
  </si>
  <si>
    <t xml:space="preserve">8. b </t>
  </si>
  <si>
    <t xml:space="preserve">Name of the Laboratory  / Facility </t>
  </si>
  <si>
    <t>1. IBM Analytics lab,  2. Fintech Lab</t>
  </si>
  <si>
    <r>
      <rPr>
        <sz val="11"/>
        <color theme="1"/>
        <rFont val="Arial"/>
      </rPr>
      <t xml:space="preserve">1. IBM Analytics lab   2. </t>
    </r>
    <r>
      <rPr>
        <sz val="11"/>
        <color theme="1"/>
        <rFont val="Arial"/>
      </rPr>
      <t xml:space="preserve">Fintech Lab  </t>
    </r>
  </si>
  <si>
    <r>
      <rPr>
        <sz val="11"/>
        <color theme="1"/>
        <rFont val="Arial"/>
      </rPr>
      <t xml:space="preserve">1. IBM Analytics lab 2. </t>
    </r>
    <r>
      <rPr>
        <sz val="11"/>
        <color theme="1"/>
        <rFont val="Arial"/>
      </rPr>
      <t>Fintech Lab</t>
    </r>
  </si>
  <si>
    <t>1.Fintech Lab</t>
  </si>
  <si>
    <t>1. Support for Entrepreneurial and Managerial Development of MSMEs through Incubator             2. Fintech Lab</t>
  </si>
  <si>
    <t>1. Support for Entrepreneurial and Managerial Development of MSMEs through Incubator            2. Fintech Lab</t>
  </si>
  <si>
    <t xml:space="preserve">8. c </t>
  </si>
  <si>
    <t>Total Cost involved (in Rupees)</t>
  </si>
  <si>
    <t>9.  </t>
  </si>
  <si>
    <t xml:space="preserve">Publications ( = 9a + 9b + 9c + 9d) : </t>
  </si>
  <si>
    <t>https://gitam.researgence.com/</t>
  </si>
  <si>
    <t>9. a</t>
  </si>
  <si>
    <t xml:space="preserve">Number of International Journal Publications </t>
  </si>
  <si>
    <t xml:space="preserve">9. b </t>
  </si>
  <si>
    <t xml:space="preserve">Number of National Journal Publications </t>
  </si>
  <si>
    <t>9. c</t>
  </si>
  <si>
    <t xml:space="preserve">Number of International Conference Presentations </t>
  </si>
  <si>
    <t>9. d</t>
  </si>
  <si>
    <t xml:space="preserve">Number of National Conference Presentations </t>
  </si>
  <si>
    <t>9. e</t>
  </si>
  <si>
    <t>Number of Books with ISBN / ISSN</t>
  </si>
  <si>
    <t xml:space="preserve">9.f </t>
  </si>
  <si>
    <t>Number of Book Chapters with ISBN/ISSN</t>
  </si>
  <si>
    <t xml:space="preserve">9. g </t>
  </si>
  <si>
    <t xml:space="preserve">Citation Index - Range </t>
  </si>
  <si>
    <t>0~3</t>
  </si>
  <si>
    <t>0~45</t>
  </si>
  <si>
    <t>1~27</t>
  </si>
  <si>
    <t>0~2</t>
  </si>
  <si>
    <t>0~5</t>
  </si>
  <si>
    <t>0~13</t>
  </si>
  <si>
    <t>0 ~ 45</t>
  </si>
  <si>
    <t xml:space="preserve">9. h </t>
  </si>
  <si>
    <t xml:space="preserve">Average Citation Index </t>
  </si>
  <si>
    <t>9. i</t>
  </si>
  <si>
    <t xml:space="preserve">Impact Factor - Range </t>
  </si>
  <si>
    <t>3.05~3.24</t>
  </si>
  <si>
    <t>6.63~13.42</t>
  </si>
  <si>
    <t>0~11.79</t>
  </si>
  <si>
    <t>0.17~11.79</t>
  </si>
  <si>
    <t>0.17~9.3</t>
  </si>
  <si>
    <t>0 ~ 11.79</t>
  </si>
  <si>
    <t>9. j</t>
  </si>
  <si>
    <t xml:space="preserve">Average Impact Factor </t>
  </si>
  <si>
    <t>9. k</t>
  </si>
  <si>
    <r>
      <rPr>
        <sz val="11"/>
        <color theme="1"/>
        <rFont val="Arial"/>
      </rPr>
      <t xml:space="preserve">Scopus </t>
    </r>
    <r>
      <rPr>
        <i/>
        <sz val="11"/>
        <color rgb="FF000000"/>
        <rFont val="Arial"/>
      </rPr>
      <t xml:space="preserve">h - index </t>
    </r>
  </si>
  <si>
    <t>9. l</t>
  </si>
  <si>
    <r>
      <rPr>
        <sz val="11"/>
        <color theme="1"/>
        <rFont val="Arial"/>
      </rPr>
      <t xml:space="preserve">Web of Science </t>
    </r>
    <r>
      <rPr>
        <i/>
        <sz val="11"/>
        <color rgb="FF000000"/>
        <rFont val="Arial"/>
      </rPr>
      <t>h - inde</t>
    </r>
    <r>
      <rPr>
        <sz val="11"/>
        <color theme="1"/>
        <rFont val="Arial"/>
      </rPr>
      <t xml:space="preserve">x </t>
    </r>
  </si>
  <si>
    <t>9. m</t>
  </si>
  <si>
    <r>
      <rPr>
        <sz val="11"/>
        <color theme="1"/>
        <rFont val="Arial"/>
      </rPr>
      <t xml:space="preserve">Google Scholar </t>
    </r>
    <r>
      <rPr>
        <i/>
        <sz val="11"/>
        <color rgb="FF000000"/>
        <rFont val="Arial"/>
      </rPr>
      <t>h - inde</t>
    </r>
    <r>
      <rPr>
        <sz val="11"/>
        <color theme="1"/>
        <rFont val="Arial"/>
      </rPr>
      <t xml:space="preserve">x </t>
    </r>
  </si>
  <si>
    <t>10. a</t>
  </si>
  <si>
    <t>Number of Patents Published</t>
  </si>
  <si>
    <t>10. b</t>
  </si>
  <si>
    <t>Number of Patents Granted</t>
  </si>
  <si>
    <t>10. c</t>
  </si>
  <si>
    <t>Revenue Generated through Commercialization</t>
  </si>
  <si>
    <t>11. a</t>
  </si>
  <si>
    <t xml:space="preserve">Areas of consultancy </t>
  </si>
  <si>
    <t>Operation, HRM</t>
  </si>
  <si>
    <t>HRM</t>
  </si>
  <si>
    <t>HRM, Operations,</t>
  </si>
  <si>
    <t>NIL</t>
  </si>
  <si>
    <t>https://drive.google.com/drive/folders/1iWlxudesRhhEAMBp6HB294yRxN1jGv6l?usp=sharing</t>
  </si>
  <si>
    <t>11. b</t>
  </si>
  <si>
    <t>Number of Consultancy Projects</t>
  </si>
  <si>
    <t>11. c</t>
  </si>
  <si>
    <t>Revenue Generated through Consultancy (in Rupees)</t>
  </si>
  <si>
    <t>12.  a</t>
  </si>
  <si>
    <t>Awards / Recognitions Received at International Level
( = 12c + 12d + 12e)</t>
  </si>
  <si>
    <t>https://drive.google.com/drive/folders/1chRIVU8DTY8YcRGIs7zYxAa7dUF73GCm?usp=sharing</t>
  </si>
  <si>
    <t>12. b</t>
  </si>
  <si>
    <t>Awards / Recognitions Received at National Level
( = 12c + 12d + 12e)</t>
  </si>
  <si>
    <t>12. c</t>
  </si>
  <si>
    <t>Awards Won by Faculty</t>
  </si>
  <si>
    <t>https://drive.google.com/drive/folders/18XN5L6vd5op5-8e3U9SE9OicGBkBnoXt?usp=sharing</t>
  </si>
  <si>
    <t>12. d</t>
  </si>
  <si>
    <t>Awards Won by  Doctoral/Post Doctoral Fellows</t>
  </si>
  <si>
    <t>https://drive.google.com/drive/folders/1NHMulj_d2niHsrcrMSjh_azx1PWW8H5U?usp=sharing</t>
  </si>
  <si>
    <t>12. e</t>
  </si>
  <si>
    <t>Awards Won by Students</t>
  </si>
  <si>
    <t>https://drive.google.com/drive/folders/1CVct3GwmzN-IrSSoB04AuQOvWSD6HgjF?usp=sharing</t>
  </si>
  <si>
    <t>13. a</t>
  </si>
  <si>
    <t>How many students have cleared Civil Services, Defence Services examinations and other competitive examinations
(= 13b+13c+13d+13e+13f+13g+13h+13i+13j)</t>
  </si>
  <si>
    <t>https://drive.google.com/drive/folders/1eiwOH13sFkovg0XHv3F9TncUMB0JXvc7</t>
  </si>
  <si>
    <t>13. b</t>
  </si>
  <si>
    <t>Civil Services Examination</t>
  </si>
  <si>
    <t>13. c</t>
  </si>
  <si>
    <t>Defence Servicve Examinations</t>
  </si>
  <si>
    <t>13. d</t>
  </si>
  <si>
    <t>NET / SET / SLET Examinations</t>
  </si>
  <si>
    <t>https://drive.google.com/drive/folders/1cnt5X-m_IW0YWXDW1NIArDjbr6uAKU7W?usp=sharing</t>
  </si>
  <si>
    <t>13.e</t>
  </si>
  <si>
    <t>GATE Examinations</t>
  </si>
  <si>
    <t>13. f</t>
  </si>
  <si>
    <t>GMAT Examinations/ MAT</t>
  </si>
  <si>
    <t>https://drive.google.com/drive/folders/1FiWZIyAkRVzeIDVt6HIHsGyyFOougsUa?usp=sharing</t>
  </si>
  <si>
    <t>13. g</t>
  </si>
  <si>
    <t>CAT Examinations</t>
  </si>
  <si>
    <t>https://drive.google.com/drive/folders/1xlqhlEyxbFNz5gKsRMNuvTPkO69fNlBi?usp=sharing</t>
  </si>
  <si>
    <t>13. h</t>
  </si>
  <si>
    <t>GRE Examinations</t>
  </si>
  <si>
    <t>https://drive.google.com/drive/folders/1m3Mzy1gJ7_xgyC-Cmw_b2P31I1hPTliH?usp=sharing</t>
  </si>
  <si>
    <t>13. i</t>
  </si>
  <si>
    <t>TOEFL Examinations/PTE/IELTS</t>
  </si>
  <si>
    <t>https://drive.google.com/drive/folders/1ArtOR_lXWGcFa9atx7LE6e8Z6mfknev-?usp=sharing</t>
  </si>
  <si>
    <t>13. J</t>
  </si>
  <si>
    <t>State Governament Examinations</t>
  </si>
  <si>
    <t>14.  a</t>
  </si>
  <si>
    <t>Number of Doctoral Students ( JRF / SRF )</t>
  </si>
  <si>
    <t>On going</t>
  </si>
  <si>
    <t>https://drive.google.com/drive/my-drive</t>
  </si>
  <si>
    <t>14. b</t>
  </si>
  <si>
    <t>Number of Post Doctoral Fellows</t>
  </si>
  <si>
    <t>14. c</t>
  </si>
  <si>
    <t xml:space="preserve">Number of Research Associates </t>
  </si>
  <si>
    <t>14. d</t>
  </si>
  <si>
    <t>Number of Research Fellows from Other Institutes</t>
  </si>
  <si>
    <t xml:space="preserve">Number of Research Scholars / Post Graduate Students getting Financial Assistance ( = 15a + 15b + 15c)
</t>
  </si>
  <si>
    <t>https://drive.google.com/drive/folders/1Yq6Kg9wzZYSu65n7be8yLJrFHjlRjXQa?usp=sharing</t>
  </si>
  <si>
    <t>15. a</t>
  </si>
  <si>
    <t>From Host University</t>
  </si>
  <si>
    <t>15. b</t>
  </si>
  <si>
    <t>From State Agencies</t>
  </si>
  <si>
    <t>15. c</t>
  </si>
  <si>
    <t>From Central Agencies</t>
  </si>
  <si>
    <r>
      <rPr>
        <sz val="11"/>
        <color theme="1"/>
        <rFont val="Arial"/>
      </rPr>
      <t xml:space="preserve">Note:  
1. </t>
    </r>
    <r>
      <rPr>
        <b/>
        <i/>
        <sz val="11"/>
        <color theme="1"/>
        <rFont val="Arial"/>
      </rPr>
      <t xml:space="preserve">Compile data for the last 5 + 1 years
2. For all Academic &amp; Academic related activites etc., please use Academic year ( 1st July to 30th June )
3. For all Budget , Finance , Procurement , Expenditure related activites etc., please use Finacial year ( 1st April to 31st March )
4. For all Research Publications , Patents , Citations etc.., please use Calendar year ( 1st Jan to 31st Dec )
</t>
    </r>
  </si>
  <si>
    <r>
      <t xml:space="preserve">Total Number of Departments in the Institution   :     </t>
    </r>
    <r>
      <rPr>
        <sz val="11"/>
        <color theme="1"/>
        <rFont val="Arial"/>
      </rPr>
      <t>47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</si>
</sst>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>
    <font>
      <sz val="11"/>
      <color theme="1"/>
      <name val="Calibri"/>
    </font>
    <font>
      <b/>
      <sz val="14"/>
      <color theme="1"/>
      <name val="Arial"/>
    </font>
    <font>
      <sz val="11"/>
      <name val="Calibri"/>
    </font>
    <font>
      <sz val="11"/>
      <color theme="1"/>
      <name val="Arial"/>
    </font>
    <font>
      <b/>
      <sz val="11"/>
      <color theme="1"/>
      <name val="Arial"/>
    </font>
    <font>
      <b/>
      <sz val="11"/>
      <color rgb="FF000000"/>
      <name val="Arial"/>
    </font>
    <font>
      <u/>
      <sz val="11"/>
      <color rgb="FF000000"/>
      <name val="Arial"/>
    </font>
    <font>
      <u/>
      <sz val="11"/>
      <color theme="1"/>
      <name val="Arial"/>
    </font>
    <font>
      <sz val="11"/>
      <color theme="1"/>
      <name val="Arial"/>
    </font>
    <font>
      <u/>
      <sz val="11"/>
      <color rgb="FF000000"/>
      <name val="Arial"/>
    </font>
    <font>
      <sz val="11"/>
      <color rgb="FF000000"/>
      <name val="Arial"/>
    </font>
    <font>
      <u/>
      <sz val="11"/>
      <color theme="1"/>
      <name val="Arial"/>
    </font>
    <font>
      <sz val="11"/>
      <color rgb="FF222222"/>
      <name val="Arial"/>
    </font>
    <font>
      <sz val="11"/>
      <color rgb="FFC0504D"/>
      <name val="Arial"/>
    </font>
    <font>
      <u/>
      <sz val="11"/>
      <color rgb="FF1155CC"/>
      <name val="Arial"/>
    </font>
    <font>
      <i/>
      <sz val="11"/>
      <color rgb="FF000000"/>
      <name val="Arial"/>
    </font>
    <font>
      <b/>
      <i/>
      <sz val="11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F2DBDB"/>
        <bgColor rgb="FFF2DBDB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6" borderId="5" xfId="0" applyFont="1" applyFill="1" applyBorder="1" applyAlignment="1">
      <alignment vertical="top" wrapText="1"/>
    </xf>
    <xf numFmtId="0" fontId="3" fillId="6" borderId="5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/>
    </xf>
    <xf numFmtId="3" fontId="3" fillId="5" borderId="5" xfId="0" applyNumberFormat="1" applyFont="1" applyFill="1" applyBorder="1" applyAlignment="1">
      <alignment horizontal="center" wrapText="1"/>
    </xf>
    <xf numFmtId="3" fontId="3" fillId="5" borderId="3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6" borderId="8" xfId="0" applyFont="1" applyFill="1" applyBorder="1" applyAlignment="1">
      <alignment vertical="top" wrapText="1"/>
    </xf>
    <xf numFmtId="0" fontId="3" fillId="6" borderId="9" xfId="0" applyFont="1" applyFill="1" applyBorder="1" applyAlignment="1">
      <alignment vertical="top" wrapText="1"/>
    </xf>
    <xf numFmtId="0" fontId="3" fillId="5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10" fillId="7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vertical="top" wrapText="1"/>
    </xf>
    <xf numFmtId="3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0" fillId="7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3" fontId="12" fillId="7" borderId="12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5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/>
    <xf numFmtId="0" fontId="3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4" fillId="6" borderId="7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wrapText="1"/>
    </xf>
    <xf numFmtId="0" fontId="3" fillId="6" borderId="5" xfId="0" applyFont="1" applyFill="1" applyBorder="1" applyAlignmen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3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11" fillId="0" borderId="11" xfId="0" applyFont="1" applyBorder="1" applyAlignment="1">
      <alignment vertical="top" wrapText="1"/>
    </xf>
    <xf numFmtId="0" fontId="2" fillId="0" borderId="14" xfId="0" applyFont="1" applyBorder="1"/>
    <xf numFmtId="0" fontId="2" fillId="0" borderId="13" xfId="0" applyFont="1" applyBorder="1"/>
    <xf numFmtId="0" fontId="3" fillId="2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/>
    <xf numFmtId="0" fontId="3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drive/folders/1inB4QUpca_2uKcwRqypWqmmqFQpiRVQ4?usp=sharing" TargetMode="External"/><Relationship Id="rId18" Type="http://schemas.openxmlformats.org/officeDocument/2006/relationships/hyperlink" Target="https://drive.google.com/drive/folders/11EjdxPbtPoJUYM3ET8T5XWoXw8N_1hBN?usp=sharing" TargetMode="External"/><Relationship Id="rId26" Type="http://schemas.openxmlformats.org/officeDocument/2006/relationships/hyperlink" Target="https://drive.google.com/drive/folders/1chRIVU8DTY8YcRGIs7zYxAa7dUF73GCm?usp=sharing" TargetMode="External"/><Relationship Id="rId39" Type="http://schemas.openxmlformats.org/officeDocument/2006/relationships/hyperlink" Target="https://drive.google.com/drive/folders/1Yq6Kg9wzZYSu65n7be8yLJrFHjlRjXQa?usp=sharing" TargetMode="External"/><Relationship Id="rId21" Type="http://schemas.openxmlformats.org/officeDocument/2006/relationships/hyperlink" Target="https://gitam.researgence.com/" TargetMode="External"/><Relationship Id="rId34" Type="http://schemas.openxmlformats.org/officeDocument/2006/relationships/hyperlink" Target="https://drive.google.com/drive/folders/1m3Mzy1gJ7_xgyC-Cmw_b2P31I1hPTliH?usp=sharing" TargetMode="External"/><Relationship Id="rId7" Type="http://schemas.openxmlformats.org/officeDocument/2006/relationships/hyperlink" Target="https://drive.google.com/drive/folders/1pq9YbOJ6vpQmIyhUmaPqUP0dANnZ2MH9?usp=sharing" TargetMode="External"/><Relationship Id="rId2" Type="http://schemas.openxmlformats.org/officeDocument/2006/relationships/hyperlink" Target="https://gim.gitam.edu/" TargetMode="External"/><Relationship Id="rId16" Type="http://schemas.openxmlformats.org/officeDocument/2006/relationships/hyperlink" Target="https://drive.google.com/drive/folders/177hP1qFiR2jooefzamvWSu4wxOaZya9y?usp=sharing" TargetMode="External"/><Relationship Id="rId20" Type="http://schemas.openxmlformats.org/officeDocument/2006/relationships/hyperlink" Target="https://drive.google.com/drive/folders/11EjdxPbtPoJUYM3ET8T5XWoXw8N_1hBN?usp=sharing" TargetMode="External"/><Relationship Id="rId29" Type="http://schemas.openxmlformats.org/officeDocument/2006/relationships/hyperlink" Target="https://drive.google.com/drive/folders/1CVct3GwmzN-IrSSoB04AuQOvWSD6HgjF?usp=sharing" TargetMode="External"/><Relationship Id="rId41" Type="http://schemas.openxmlformats.org/officeDocument/2006/relationships/hyperlink" Target="https://drive.google.com/drive/folders/1Yq6Kg9wzZYSu65n7be8yLJrFHjlRjXQa?usp=sharing" TargetMode="External"/><Relationship Id="rId1" Type="http://schemas.openxmlformats.org/officeDocument/2006/relationships/hyperlink" Target="https://gim.gitam.edu/" TargetMode="External"/><Relationship Id="rId6" Type="http://schemas.openxmlformats.org/officeDocument/2006/relationships/hyperlink" Target="https://gim.gitam.edu/programs/research-programs" TargetMode="External"/><Relationship Id="rId11" Type="http://schemas.openxmlformats.org/officeDocument/2006/relationships/hyperlink" Target="https://drive.google.com/drive/folders/1T80EjvYbjNn_JdENy5-cVhl074-ELKt-?usp=sharing" TargetMode="External"/><Relationship Id="rId24" Type="http://schemas.openxmlformats.org/officeDocument/2006/relationships/hyperlink" Target="https://drive.google.com/drive/folders/1iWlxudesRhhEAMBp6HB294yRxN1jGv6l?usp=sharing" TargetMode="External"/><Relationship Id="rId32" Type="http://schemas.openxmlformats.org/officeDocument/2006/relationships/hyperlink" Target="https://drive.google.com/drive/folders/1FiWZIyAkRVzeIDVt6HIHsGyyFOougsUa?usp=sharing" TargetMode="External"/><Relationship Id="rId37" Type="http://schemas.openxmlformats.org/officeDocument/2006/relationships/hyperlink" Target="https://drive.google.com/drive/my-drive" TargetMode="External"/><Relationship Id="rId40" Type="http://schemas.openxmlformats.org/officeDocument/2006/relationships/hyperlink" Target="https://drive.google.com/drive/folders/1Yq6Kg9wzZYSu65n7be8yLJrFHjlRjXQa?usp=sharing" TargetMode="External"/><Relationship Id="rId5" Type="http://schemas.openxmlformats.org/officeDocument/2006/relationships/hyperlink" Target="https://gim.gitam.edu/programs/post-graduate" TargetMode="External"/><Relationship Id="rId15" Type="http://schemas.openxmlformats.org/officeDocument/2006/relationships/hyperlink" Target="https://drive.google.com/drive/folders/15kz7FVnIBjb5vbW2VO_XH3LgnsHnTxie?usp=sharing" TargetMode="External"/><Relationship Id="rId23" Type="http://schemas.openxmlformats.org/officeDocument/2006/relationships/hyperlink" Target="https://drive.google.com/drive/folders/1iWlxudesRhhEAMBp6HB294yRxN1jGv6l?usp=sharing" TargetMode="External"/><Relationship Id="rId28" Type="http://schemas.openxmlformats.org/officeDocument/2006/relationships/hyperlink" Target="https://drive.google.com/drive/folders/1NHMulj_d2niHsrcrMSjh_azx1PWW8H5U?usp=sharing" TargetMode="External"/><Relationship Id="rId36" Type="http://schemas.openxmlformats.org/officeDocument/2006/relationships/hyperlink" Target="https://drive.google.com/drive/my-drive" TargetMode="External"/><Relationship Id="rId10" Type="http://schemas.openxmlformats.org/officeDocument/2006/relationships/hyperlink" Target="https://drive.google.com/drive/folders/16TeDb22HoCdDfEA1bHk6UElgH_CoH4C0?usp=sharing" TargetMode="External"/><Relationship Id="rId19" Type="http://schemas.openxmlformats.org/officeDocument/2006/relationships/hyperlink" Target="https://drive.google.com/drive/folders/11EjdxPbtPoJUYM3ET8T5XWoXw8N_1hBN?usp=sharing" TargetMode="External"/><Relationship Id="rId31" Type="http://schemas.openxmlformats.org/officeDocument/2006/relationships/hyperlink" Target="https://drive.google.com/drive/folders/1cnt5X-m_IW0YWXDW1NIArDjbr6uAKU7W?usp=sharing" TargetMode="External"/><Relationship Id="rId4" Type="http://schemas.openxmlformats.org/officeDocument/2006/relationships/hyperlink" Target="https://gim.gitam.edu/programs/under-graduate" TargetMode="External"/><Relationship Id="rId9" Type="http://schemas.openxmlformats.org/officeDocument/2006/relationships/hyperlink" Target="https://drive.google.com/drive/folders/16TeDb22HoCdDfEA1bHk6UElgH_CoH4C0?usp=sharing" TargetMode="External"/><Relationship Id="rId14" Type="http://schemas.openxmlformats.org/officeDocument/2006/relationships/hyperlink" Target="https://drive.google.com/drive/folders/15kz7FVnIBjb5vbW2VO_XH3LgnsHnTxie?usp=sharing" TargetMode="External"/><Relationship Id="rId22" Type="http://schemas.openxmlformats.org/officeDocument/2006/relationships/hyperlink" Target="https://drive.google.com/drive/folders/1iWlxudesRhhEAMBp6HB294yRxN1jGv6l?usp=sharing" TargetMode="External"/><Relationship Id="rId27" Type="http://schemas.openxmlformats.org/officeDocument/2006/relationships/hyperlink" Target="https://drive.google.com/drive/folders/18XN5L6vd5op5-8e3U9SE9OicGBkBnoXt?usp=sharing" TargetMode="External"/><Relationship Id="rId30" Type="http://schemas.openxmlformats.org/officeDocument/2006/relationships/hyperlink" Target="https://drive.google.com/drive/folders/1eiwOH13sFkovg0XHv3F9TncUMB0JXvc7" TargetMode="External"/><Relationship Id="rId35" Type="http://schemas.openxmlformats.org/officeDocument/2006/relationships/hyperlink" Target="https://drive.google.com/drive/folders/1ArtOR_lXWGcFa9atx7LE6e8Z6mfknev-?usp=sharing" TargetMode="External"/><Relationship Id="rId8" Type="http://schemas.openxmlformats.org/officeDocument/2006/relationships/hyperlink" Target="https://gim.gitam.edu/faculty" TargetMode="External"/><Relationship Id="rId3" Type="http://schemas.openxmlformats.org/officeDocument/2006/relationships/hyperlink" Target="https://gim.gitam.edu/" TargetMode="External"/><Relationship Id="rId12" Type="http://schemas.openxmlformats.org/officeDocument/2006/relationships/hyperlink" Target="https://drive.google.com/drive/folders/1inB4QUpca_2uKcwRqypWqmmqFQpiRVQ4?usp=sharing" TargetMode="External"/><Relationship Id="rId17" Type="http://schemas.openxmlformats.org/officeDocument/2006/relationships/hyperlink" Target="https://drive.google.com/drive/folders/177hP1qFiR2jooefzamvWSu4wxOaZya9y?usp=sharing" TargetMode="External"/><Relationship Id="rId25" Type="http://schemas.openxmlformats.org/officeDocument/2006/relationships/hyperlink" Target="https://drive.google.com/drive/folders/1chRIVU8DTY8YcRGIs7zYxAa7dUF73GCm?usp=sharing" TargetMode="External"/><Relationship Id="rId33" Type="http://schemas.openxmlformats.org/officeDocument/2006/relationships/hyperlink" Target="https://drive.google.com/drive/folders/1xlqhlEyxbFNz5gKsRMNuvTPkO69fNlBi?usp=sharing" TargetMode="External"/><Relationship Id="rId38" Type="http://schemas.openxmlformats.org/officeDocument/2006/relationships/hyperlink" Target="https://drive.google.com/drive/my-dr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C12" sqref="C12:I12"/>
    </sheetView>
  </sheetViews>
  <sheetFormatPr defaultColWidth="14.42578125" defaultRowHeight="15" customHeight="1"/>
  <cols>
    <col min="1" max="1" width="8.7109375" customWidth="1"/>
    <col min="2" max="2" width="52.42578125" customWidth="1"/>
    <col min="3" max="3" width="18.5703125" customWidth="1"/>
    <col min="4" max="4" width="21.140625" customWidth="1"/>
    <col min="5" max="5" width="19.5703125" customWidth="1"/>
    <col min="6" max="6" width="16" customWidth="1"/>
    <col min="7" max="7" width="17.42578125" customWidth="1"/>
    <col min="8" max="8" width="18" customWidth="1"/>
    <col min="9" max="9" width="19" customWidth="1"/>
    <col min="10" max="10" width="39" customWidth="1"/>
    <col min="11" max="26" width="8" customWidth="1"/>
  </cols>
  <sheetData>
    <row r="1" spans="1:26" ht="36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88" t="s">
        <v>1</v>
      </c>
      <c r="B2" s="86"/>
      <c r="C2" s="86"/>
      <c r="D2" s="86"/>
      <c r="E2" s="86"/>
      <c r="F2" s="86"/>
      <c r="G2" s="86"/>
      <c r="H2" s="86"/>
      <c r="I2" s="86"/>
      <c r="J2" s="8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88" t="s">
        <v>2</v>
      </c>
      <c r="B3" s="86"/>
      <c r="C3" s="86"/>
      <c r="D3" s="86"/>
      <c r="E3" s="86"/>
      <c r="F3" s="86"/>
      <c r="G3" s="86"/>
      <c r="H3" s="86"/>
      <c r="I3" s="86"/>
      <c r="J3" s="8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88" t="s">
        <v>3</v>
      </c>
      <c r="B4" s="86"/>
      <c r="C4" s="86"/>
      <c r="D4" s="86"/>
      <c r="E4" s="86"/>
      <c r="F4" s="86"/>
      <c r="G4" s="86"/>
      <c r="H4" s="86"/>
      <c r="I4" s="86"/>
      <c r="J4" s="8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88" t="s">
        <v>4</v>
      </c>
      <c r="B5" s="86"/>
      <c r="C5" s="86"/>
      <c r="D5" s="86"/>
      <c r="E5" s="86"/>
      <c r="F5" s="86"/>
      <c r="G5" s="86"/>
      <c r="H5" s="86"/>
      <c r="I5" s="86"/>
      <c r="J5" s="8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88" t="s">
        <v>5</v>
      </c>
      <c r="B6" s="86"/>
      <c r="C6" s="86"/>
      <c r="D6" s="86"/>
      <c r="E6" s="86"/>
      <c r="F6" s="86"/>
      <c r="G6" s="86"/>
      <c r="H6" s="86"/>
      <c r="I6" s="86"/>
      <c r="J6" s="8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88" t="s">
        <v>6</v>
      </c>
      <c r="B7" s="86"/>
      <c r="C7" s="86"/>
      <c r="D7" s="86"/>
      <c r="E7" s="86"/>
      <c r="F7" s="86"/>
      <c r="G7" s="86"/>
      <c r="H7" s="86"/>
      <c r="I7" s="86"/>
      <c r="J7" s="8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88" t="s">
        <v>7</v>
      </c>
      <c r="B8" s="86"/>
      <c r="C8" s="86"/>
      <c r="D8" s="86"/>
      <c r="E8" s="86"/>
      <c r="F8" s="86"/>
      <c r="G8" s="86"/>
      <c r="H8" s="86"/>
      <c r="I8" s="86"/>
      <c r="J8" s="8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" customHeight="1">
      <c r="A9" s="94" t="s">
        <v>204</v>
      </c>
      <c r="B9" s="86"/>
      <c r="C9" s="86"/>
      <c r="D9" s="86"/>
      <c r="E9" s="86"/>
      <c r="F9" s="86"/>
      <c r="G9" s="86"/>
      <c r="H9" s="86"/>
      <c r="I9" s="86"/>
      <c r="J9" s="8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5.25" customHeight="1">
      <c r="A10" s="2" t="s">
        <v>8</v>
      </c>
      <c r="B10" s="3" t="s">
        <v>9</v>
      </c>
      <c r="C10" s="95" t="s">
        <v>10</v>
      </c>
      <c r="D10" s="86"/>
      <c r="E10" s="86"/>
      <c r="F10" s="86"/>
      <c r="G10" s="86"/>
      <c r="H10" s="86"/>
      <c r="I10" s="87"/>
      <c r="J10" s="4" t="s">
        <v>11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7.25" customHeight="1">
      <c r="A11" s="5" t="s">
        <v>12</v>
      </c>
      <c r="B11" s="6" t="s">
        <v>13</v>
      </c>
      <c r="C11" s="89">
        <v>1988</v>
      </c>
      <c r="D11" s="86"/>
      <c r="E11" s="86"/>
      <c r="F11" s="86"/>
      <c r="G11" s="86"/>
      <c r="H11" s="86"/>
      <c r="I11" s="87"/>
      <c r="J11" s="7" t="s">
        <v>14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51.75" customHeight="1">
      <c r="A12" s="5" t="s">
        <v>15</v>
      </c>
      <c r="B12" s="6" t="s">
        <v>16</v>
      </c>
      <c r="C12" s="89" t="s">
        <v>17</v>
      </c>
      <c r="D12" s="86"/>
      <c r="E12" s="86"/>
      <c r="F12" s="86"/>
      <c r="G12" s="86"/>
      <c r="H12" s="86"/>
      <c r="I12" s="87"/>
      <c r="J12" s="7" t="s">
        <v>18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5" t="s">
        <v>19</v>
      </c>
      <c r="B13" s="6" t="s">
        <v>20</v>
      </c>
      <c r="C13" s="96">
        <v>13</v>
      </c>
      <c r="D13" s="97"/>
      <c r="E13" s="97"/>
      <c r="F13" s="97"/>
      <c r="G13" s="97"/>
      <c r="H13" s="97"/>
      <c r="I13" s="97"/>
      <c r="J13" s="7" t="s">
        <v>21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8.5">
      <c r="A14" s="5" t="s">
        <v>22</v>
      </c>
      <c r="B14" s="5" t="s">
        <v>23</v>
      </c>
      <c r="C14" s="98" t="s">
        <v>24</v>
      </c>
      <c r="D14" s="86"/>
      <c r="E14" s="86"/>
      <c r="F14" s="86"/>
      <c r="G14" s="86"/>
      <c r="H14" s="86"/>
      <c r="I14" s="87"/>
      <c r="J14" s="8" t="s">
        <v>25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8.5">
      <c r="A15" s="5" t="s">
        <v>26</v>
      </c>
      <c r="B15" s="5" t="s">
        <v>27</v>
      </c>
      <c r="C15" s="89" t="s">
        <v>28</v>
      </c>
      <c r="D15" s="86"/>
      <c r="E15" s="86"/>
      <c r="F15" s="86"/>
      <c r="G15" s="86"/>
      <c r="H15" s="86"/>
      <c r="I15" s="87"/>
      <c r="J15" s="8" t="s">
        <v>29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8.5">
      <c r="A16" s="5" t="s">
        <v>30</v>
      </c>
      <c r="B16" s="5" t="s">
        <v>31</v>
      </c>
      <c r="C16" s="89" t="s">
        <v>32</v>
      </c>
      <c r="D16" s="86"/>
      <c r="E16" s="86"/>
      <c r="F16" s="86"/>
      <c r="G16" s="86"/>
      <c r="H16" s="86"/>
      <c r="I16" s="87"/>
      <c r="J16" s="8" t="s">
        <v>33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9" t="s">
        <v>8</v>
      </c>
      <c r="B17" s="10" t="s">
        <v>9</v>
      </c>
      <c r="C17" s="4" t="s">
        <v>34</v>
      </c>
      <c r="D17" s="4" t="s">
        <v>35</v>
      </c>
      <c r="E17" s="4" t="s">
        <v>36</v>
      </c>
      <c r="F17" s="4" t="s">
        <v>37</v>
      </c>
      <c r="G17" s="4" t="s">
        <v>38</v>
      </c>
      <c r="H17" s="4" t="s">
        <v>39</v>
      </c>
      <c r="I17" s="11" t="s">
        <v>40</v>
      </c>
      <c r="J17" s="12" t="s">
        <v>11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2.75">
      <c r="A18" s="6" t="s">
        <v>41</v>
      </c>
      <c r="B18" s="5" t="s">
        <v>42</v>
      </c>
      <c r="C18" s="13">
        <v>64</v>
      </c>
      <c r="D18" s="14">
        <v>64</v>
      </c>
      <c r="E18" s="14">
        <v>64</v>
      </c>
      <c r="F18" s="15">
        <v>64</v>
      </c>
      <c r="G18" s="14">
        <v>64</v>
      </c>
      <c r="H18" s="14">
        <v>74</v>
      </c>
      <c r="I18" s="16">
        <f>H18</f>
        <v>74</v>
      </c>
      <c r="J18" s="7" t="s">
        <v>43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6" t="s">
        <v>44</v>
      </c>
      <c r="B19" s="5" t="s">
        <v>45</v>
      </c>
      <c r="C19" s="13">
        <v>64</v>
      </c>
      <c r="D19" s="14">
        <v>64</v>
      </c>
      <c r="E19" s="14">
        <v>64</v>
      </c>
      <c r="F19" s="14">
        <v>64</v>
      </c>
      <c r="G19" s="14">
        <v>64</v>
      </c>
      <c r="H19" s="14">
        <v>74</v>
      </c>
      <c r="I19" s="16">
        <f>H19</f>
        <v>74</v>
      </c>
      <c r="J19" s="7" t="s">
        <v>46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7"/>
      <c r="B20" s="18"/>
      <c r="C20" s="19"/>
      <c r="D20" s="20"/>
      <c r="E20" s="20"/>
      <c r="F20" s="20"/>
      <c r="G20" s="20"/>
      <c r="H20" s="20"/>
      <c r="I20" s="20"/>
      <c r="J20" s="1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21" t="s">
        <v>47</v>
      </c>
      <c r="B21" s="6" t="s">
        <v>48</v>
      </c>
      <c r="C21" s="13">
        <v>0</v>
      </c>
      <c r="D21" s="14">
        <v>0</v>
      </c>
      <c r="E21" s="14">
        <v>0</v>
      </c>
      <c r="F21" s="22">
        <v>1</v>
      </c>
      <c r="G21" s="22">
        <v>0</v>
      </c>
      <c r="H21" s="22">
        <v>1</v>
      </c>
      <c r="I21" s="16">
        <f t="shared" ref="I21:I22" si="0">SUM(C21:H21)</f>
        <v>2</v>
      </c>
      <c r="J21" s="8" t="s">
        <v>49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1" t="s">
        <v>50</v>
      </c>
      <c r="B22" s="6" t="s">
        <v>51</v>
      </c>
      <c r="C22" s="23" t="s">
        <v>52</v>
      </c>
      <c r="D22" s="23" t="s">
        <v>52</v>
      </c>
      <c r="E22" s="23" t="s">
        <v>52</v>
      </c>
      <c r="F22" s="24">
        <v>4900000</v>
      </c>
      <c r="G22" s="25" t="s">
        <v>52</v>
      </c>
      <c r="H22" s="24">
        <v>8700000</v>
      </c>
      <c r="I22" s="26">
        <f t="shared" si="0"/>
        <v>13600000</v>
      </c>
      <c r="J22" s="8" t="s">
        <v>49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7"/>
      <c r="B23" s="17"/>
      <c r="C23" s="19"/>
      <c r="D23" s="19"/>
      <c r="E23" s="20"/>
      <c r="F23" s="20"/>
      <c r="G23" s="20"/>
      <c r="H23" s="20"/>
      <c r="I23" s="20"/>
      <c r="J23" s="2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3.5" customHeight="1">
      <c r="A24" s="21" t="s">
        <v>53</v>
      </c>
      <c r="B24" s="6" t="s">
        <v>54</v>
      </c>
      <c r="C24" s="29" t="s">
        <v>55</v>
      </c>
      <c r="D24" s="30">
        <v>0</v>
      </c>
      <c r="E24" s="31">
        <v>0</v>
      </c>
      <c r="F24" s="30" t="s">
        <v>56</v>
      </c>
      <c r="G24" s="30">
        <v>0</v>
      </c>
      <c r="H24" s="30">
        <v>0</v>
      </c>
      <c r="I24" s="32" t="s">
        <v>57</v>
      </c>
      <c r="J24" s="33" t="s">
        <v>58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1" t="s">
        <v>59</v>
      </c>
      <c r="B25" s="6" t="s">
        <v>60</v>
      </c>
      <c r="C25" s="34">
        <v>0</v>
      </c>
      <c r="D25" s="34">
        <v>0</v>
      </c>
      <c r="E25" s="32">
        <v>0</v>
      </c>
      <c r="F25" s="32">
        <v>1</v>
      </c>
      <c r="G25" s="32">
        <v>2</v>
      </c>
      <c r="H25" s="34">
        <v>2</v>
      </c>
      <c r="I25" s="35">
        <f t="shared" ref="I25:I28" si="1">SUM(C25:H25)</f>
        <v>5</v>
      </c>
      <c r="J25" s="7" t="s">
        <v>61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1" t="s">
        <v>62</v>
      </c>
      <c r="B26" s="6" t="s">
        <v>63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5">
        <f t="shared" si="1"/>
        <v>0</v>
      </c>
      <c r="J26" s="36" t="s">
        <v>61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1" t="s">
        <v>64</v>
      </c>
      <c r="B27" s="6" t="s">
        <v>65</v>
      </c>
      <c r="C27" s="30">
        <v>5</v>
      </c>
      <c r="D27" s="32">
        <v>6</v>
      </c>
      <c r="E27" s="35">
        <v>5</v>
      </c>
      <c r="F27" s="32">
        <v>6</v>
      </c>
      <c r="G27" s="35">
        <v>5</v>
      </c>
      <c r="H27" s="34">
        <v>5</v>
      </c>
      <c r="I27" s="35">
        <f t="shared" si="1"/>
        <v>32</v>
      </c>
      <c r="J27" s="36" t="s">
        <v>66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1" t="s">
        <v>67</v>
      </c>
      <c r="B28" s="6" t="s">
        <v>63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5">
        <f t="shared" si="1"/>
        <v>0</v>
      </c>
      <c r="J28" s="36" t="s">
        <v>66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7"/>
      <c r="B29" s="27"/>
      <c r="C29" s="37"/>
      <c r="D29" s="38"/>
      <c r="E29" s="39"/>
      <c r="F29" s="39"/>
      <c r="G29" s="39"/>
      <c r="H29" s="39"/>
      <c r="I29" s="39"/>
      <c r="J29" s="4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3" customHeight="1">
      <c r="A30" s="6" t="s">
        <v>68</v>
      </c>
      <c r="B30" s="6" t="s">
        <v>69</v>
      </c>
      <c r="C30" s="30">
        <v>1</v>
      </c>
      <c r="D30" s="30">
        <v>2</v>
      </c>
      <c r="E30" s="30">
        <v>0</v>
      </c>
      <c r="F30" s="30">
        <v>0</v>
      </c>
      <c r="G30" s="30">
        <v>0</v>
      </c>
      <c r="H30" s="30">
        <v>0</v>
      </c>
      <c r="I30" s="35">
        <f t="shared" ref="I30:I31" si="2">SUM(C30:H30)</f>
        <v>3</v>
      </c>
      <c r="J30" s="7" t="s">
        <v>70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>
      <c r="A31" s="6" t="s">
        <v>71</v>
      </c>
      <c r="B31" s="6" t="s">
        <v>72</v>
      </c>
      <c r="C31" s="41">
        <v>294880</v>
      </c>
      <c r="D31" s="42">
        <v>1157280</v>
      </c>
      <c r="E31" s="42">
        <v>0</v>
      </c>
      <c r="F31" s="42">
        <v>0</v>
      </c>
      <c r="G31" s="42">
        <v>0</v>
      </c>
      <c r="H31" s="42">
        <v>0</v>
      </c>
      <c r="I31" s="43">
        <f t="shared" si="2"/>
        <v>1452160</v>
      </c>
      <c r="J31" s="8" t="s">
        <v>70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customHeight="1">
      <c r="A32" s="17"/>
      <c r="B32" s="17"/>
      <c r="C32" s="44"/>
      <c r="D32" s="45"/>
      <c r="E32" s="44"/>
      <c r="F32" s="44"/>
      <c r="G32" s="46"/>
      <c r="H32" s="46"/>
      <c r="I32" s="46"/>
      <c r="J32" s="1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3.75" customHeight="1">
      <c r="A33" s="6" t="s">
        <v>73</v>
      </c>
      <c r="B33" s="6" t="s">
        <v>74</v>
      </c>
      <c r="C33" s="30">
        <v>2</v>
      </c>
      <c r="D33" s="47">
        <v>2</v>
      </c>
      <c r="E33" s="30">
        <v>2</v>
      </c>
      <c r="F33" s="30">
        <v>1</v>
      </c>
      <c r="G33" s="32">
        <v>2</v>
      </c>
      <c r="H33" s="32">
        <v>0</v>
      </c>
      <c r="I33" s="35">
        <f>SUM(C33:H33)</f>
        <v>9</v>
      </c>
      <c r="J33" s="8" t="s">
        <v>75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6.25" customHeight="1">
      <c r="A34" s="6" t="s">
        <v>76</v>
      </c>
      <c r="B34" s="6" t="s">
        <v>77</v>
      </c>
      <c r="C34" s="48" t="s">
        <v>78</v>
      </c>
      <c r="D34" s="49" t="s">
        <v>79</v>
      </c>
      <c r="E34" s="49" t="s">
        <v>80</v>
      </c>
      <c r="F34" s="49" t="s">
        <v>81</v>
      </c>
      <c r="G34" s="49" t="s">
        <v>82</v>
      </c>
      <c r="H34" s="49" t="s">
        <v>83</v>
      </c>
      <c r="I34" s="32" t="s">
        <v>52</v>
      </c>
      <c r="J34" s="8" t="s">
        <v>75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64.5" customHeight="1">
      <c r="A35" s="6" t="s">
        <v>84</v>
      </c>
      <c r="B35" s="6" t="s">
        <v>85</v>
      </c>
      <c r="C35" s="42">
        <v>450000</v>
      </c>
      <c r="D35" s="42">
        <v>1000000</v>
      </c>
      <c r="E35" s="42">
        <v>1000000</v>
      </c>
      <c r="F35" s="42">
        <v>500000</v>
      </c>
      <c r="G35" s="50">
        <v>15000000</v>
      </c>
      <c r="H35" s="50">
        <v>15000000</v>
      </c>
      <c r="I35" s="43">
        <f>SUM(C35:H35)</f>
        <v>32950000</v>
      </c>
      <c r="J35" s="8" t="s">
        <v>75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customHeight="1">
      <c r="A36" s="17"/>
      <c r="B36" s="17"/>
      <c r="C36" s="44"/>
      <c r="D36" s="45"/>
      <c r="E36" s="44"/>
      <c r="F36" s="44"/>
      <c r="G36" s="46"/>
      <c r="H36" s="46"/>
      <c r="I36" s="46"/>
      <c r="J36" s="1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4.5" customHeight="1">
      <c r="A37" s="6" t="s">
        <v>86</v>
      </c>
      <c r="B37" s="6" t="s">
        <v>87</v>
      </c>
      <c r="C37" s="51">
        <f t="shared" ref="C37:H37" si="3">SUM(C38:C41)</f>
        <v>37</v>
      </c>
      <c r="D37" s="51">
        <f t="shared" si="3"/>
        <v>32</v>
      </c>
      <c r="E37" s="51">
        <f t="shared" si="3"/>
        <v>37</v>
      </c>
      <c r="F37" s="51">
        <f t="shared" si="3"/>
        <v>44</v>
      </c>
      <c r="G37" s="51">
        <f t="shared" si="3"/>
        <v>120</v>
      </c>
      <c r="H37" s="51">
        <f t="shared" si="3"/>
        <v>85</v>
      </c>
      <c r="I37" s="35">
        <f t="shared" ref="I37:I43" si="4">SUM(C37:H37)</f>
        <v>355</v>
      </c>
      <c r="J37" s="90" t="s">
        <v>88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25" customHeight="1">
      <c r="A38" s="6" t="s">
        <v>89</v>
      </c>
      <c r="B38" s="52" t="s">
        <v>90</v>
      </c>
      <c r="C38" s="53">
        <v>7</v>
      </c>
      <c r="D38" s="54">
        <v>7</v>
      </c>
      <c r="E38" s="54">
        <v>7</v>
      </c>
      <c r="F38" s="54">
        <v>7</v>
      </c>
      <c r="G38" s="54">
        <v>36</v>
      </c>
      <c r="H38" s="54">
        <v>52</v>
      </c>
      <c r="I38" s="35">
        <f t="shared" si="4"/>
        <v>116</v>
      </c>
      <c r="J38" s="9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6" t="s">
        <v>91</v>
      </c>
      <c r="B39" s="52" t="s">
        <v>92</v>
      </c>
      <c r="C39" s="53">
        <v>29</v>
      </c>
      <c r="D39" s="54">
        <v>24</v>
      </c>
      <c r="E39" s="54">
        <v>28</v>
      </c>
      <c r="F39" s="54">
        <v>31</v>
      </c>
      <c r="G39" s="54">
        <v>82</v>
      </c>
      <c r="H39" s="54">
        <v>28</v>
      </c>
      <c r="I39" s="35">
        <f t="shared" si="4"/>
        <v>222</v>
      </c>
      <c r="J39" s="9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>
      <c r="A40" s="6" t="s">
        <v>93</v>
      </c>
      <c r="B40" s="6" t="s">
        <v>94</v>
      </c>
      <c r="C40" s="55">
        <v>0</v>
      </c>
      <c r="D40" s="54">
        <v>1</v>
      </c>
      <c r="E40" s="54">
        <v>1</v>
      </c>
      <c r="F40" s="54">
        <v>3</v>
      </c>
      <c r="G40" s="54">
        <v>2</v>
      </c>
      <c r="H40" s="54">
        <v>4</v>
      </c>
      <c r="I40" s="35">
        <f t="shared" si="4"/>
        <v>11</v>
      </c>
      <c r="J40" s="9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6" t="s">
        <v>95</v>
      </c>
      <c r="B41" s="6" t="s">
        <v>96</v>
      </c>
      <c r="C41" s="53">
        <v>1</v>
      </c>
      <c r="D41" s="56">
        <v>0</v>
      </c>
      <c r="E41" s="54">
        <v>1</v>
      </c>
      <c r="F41" s="54">
        <v>3</v>
      </c>
      <c r="G41" s="56">
        <v>0</v>
      </c>
      <c r="H41" s="54">
        <v>1</v>
      </c>
      <c r="I41" s="35">
        <f t="shared" si="4"/>
        <v>6</v>
      </c>
      <c r="J41" s="9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6" t="s">
        <v>97</v>
      </c>
      <c r="B42" s="6" t="s">
        <v>98</v>
      </c>
      <c r="C42" s="57">
        <v>0</v>
      </c>
      <c r="D42" s="58">
        <v>0</v>
      </c>
      <c r="E42" s="58">
        <v>0</v>
      </c>
      <c r="F42" s="58">
        <v>0</v>
      </c>
      <c r="G42" s="56">
        <v>0</v>
      </c>
      <c r="H42" s="56">
        <v>0</v>
      </c>
      <c r="I42" s="35">
        <f t="shared" si="4"/>
        <v>0</v>
      </c>
      <c r="J42" s="9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25" customHeight="1">
      <c r="A43" s="6" t="s">
        <v>99</v>
      </c>
      <c r="B43" s="6" t="s">
        <v>100</v>
      </c>
      <c r="C43" s="53">
        <v>1</v>
      </c>
      <c r="D43" s="54">
        <v>2</v>
      </c>
      <c r="E43" s="54">
        <v>4</v>
      </c>
      <c r="F43" s="56">
        <v>0</v>
      </c>
      <c r="G43" s="54">
        <v>3</v>
      </c>
      <c r="H43" s="54">
        <v>3</v>
      </c>
      <c r="I43" s="35">
        <f t="shared" si="4"/>
        <v>13</v>
      </c>
      <c r="J43" s="9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6" t="s">
        <v>101</v>
      </c>
      <c r="B44" s="6" t="s">
        <v>102</v>
      </c>
      <c r="C44" s="59" t="s">
        <v>103</v>
      </c>
      <c r="D44" s="60" t="s">
        <v>104</v>
      </c>
      <c r="E44" s="60" t="s">
        <v>105</v>
      </c>
      <c r="F44" s="60" t="s">
        <v>106</v>
      </c>
      <c r="G44" s="54" t="s">
        <v>107</v>
      </c>
      <c r="H44" s="54" t="s">
        <v>108</v>
      </c>
      <c r="I44" s="32" t="s">
        <v>109</v>
      </c>
      <c r="J44" s="9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6" t="s">
        <v>110</v>
      </c>
      <c r="B45" s="6" t="s">
        <v>111</v>
      </c>
      <c r="C45" s="59">
        <v>1</v>
      </c>
      <c r="D45" s="60">
        <v>7.57</v>
      </c>
      <c r="E45" s="60">
        <v>10.199999999999999</v>
      </c>
      <c r="F45" s="60">
        <v>0.15</v>
      </c>
      <c r="G45" s="54">
        <v>0.52</v>
      </c>
      <c r="H45" s="54">
        <v>1.1000000000000001</v>
      </c>
      <c r="I45" s="61">
        <f>AVERAGE(C45:H45)</f>
        <v>3.4233333333333333</v>
      </c>
      <c r="J45" s="9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6" t="s">
        <v>112</v>
      </c>
      <c r="B46" s="6" t="s">
        <v>113</v>
      </c>
      <c r="C46" s="59" t="s">
        <v>114</v>
      </c>
      <c r="D46" s="58">
        <v>0</v>
      </c>
      <c r="E46" s="60" t="s">
        <v>115</v>
      </c>
      <c r="F46" s="60" t="s">
        <v>116</v>
      </c>
      <c r="G46" s="54" t="s">
        <v>117</v>
      </c>
      <c r="H46" s="54" t="s">
        <v>118</v>
      </c>
      <c r="I46" s="32" t="s">
        <v>119</v>
      </c>
      <c r="J46" s="9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6" t="s">
        <v>120</v>
      </c>
      <c r="B47" s="6" t="s">
        <v>121</v>
      </c>
      <c r="C47" s="59">
        <v>3.14</v>
      </c>
      <c r="D47" s="58">
        <v>0</v>
      </c>
      <c r="E47" s="60">
        <v>10.02</v>
      </c>
      <c r="F47" s="60">
        <v>5.89</v>
      </c>
      <c r="G47" s="54">
        <v>4.88</v>
      </c>
      <c r="H47" s="54">
        <v>2.33</v>
      </c>
      <c r="I47" s="62">
        <f>AVERAGE(C47:H47)</f>
        <v>4.376666666666666</v>
      </c>
      <c r="J47" s="9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6" t="s">
        <v>122</v>
      </c>
      <c r="B48" s="6" t="s">
        <v>123</v>
      </c>
      <c r="C48" s="59">
        <v>5</v>
      </c>
      <c r="D48" s="60">
        <v>5</v>
      </c>
      <c r="E48" s="60">
        <v>5</v>
      </c>
      <c r="F48" s="60">
        <v>7</v>
      </c>
      <c r="G48" s="54">
        <v>9</v>
      </c>
      <c r="H48" s="54">
        <v>9</v>
      </c>
      <c r="I48" s="32">
        <v>9</v>
      </c>
      <c r="J48" s="9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6" t="s">
        <v>124</v>
      </c>
      <c r="B49" s="6" t="s">
        <v>125</v>
      </c>
      <c r="C49" s="59">
        <v>2</v>
      </c>
      <c r="D49" s="60">
        <v>2</v>
      </c>
      <c r="E49" s="60">
        <v>3</v>
      </c>
      <c r="F49" s="60">
        <v>4</v>
      </c>
      <c r="G49" s="54">
        <v>4</v>
      </c>
      <c r="H49" s="54">
        <v>5</v>
      </c>
      <c r="I49" s="32">
        <v>5</v>
      </c>
      <c r="J49" s="9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>
      <c r="A50" s="6" t="s">
        <v>126</v>
      </c>
      <c r="B50" s="6" t="s">
        <v>127</v>
      </c>
      <c r="C50" s="59">
        <v>6</v>
      </c>
      <c r="D50" s="60">
        <v>7</v>
      </c>
      <c r="E50" s="60">
        <v>7</v>
      </c>
      <c r="F50" s="60">
        <v>8</v>
      </c>
      <c r="G50" s="54">
        <v>10</v>
      </c>
      <c r="H50" s="54">
        <v>11</v>
      </c>
      <c r="I50" s="35">
        <f>SUM(C50:H50)</f>
        <v>49</v>
      </c>
      <c r="J50" s="9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>
      <c r="A51" s="17"/>
      <c r="B51" s="17"/>
      <c r="C51" s="44"/>
      <c r="D51" s="63"/>
      <c r="E51" s="44"/>
      <c r="F51" s="44"/>
      <c r="G51" s="46"/>
      <c r="H51" s="46"/>
      <c r="I51" s="64"/>
      <c r="J51" s="17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6" t="s">
        <v>128</v>
      </c>
      <c r="B52" s="65" t="s">
        <v>129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5">
        <f t="shared" ref="I52:I54" si="5">SUM(C52:H52)</f>
        <v>0</v>
      </c>
      <c r="J52" s="32" t="s">
        <v>52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>
      <c r="A53" s="6" t="s">
        <v>130</v>
      </c>
      <c r="B53" s="66" t="s">
        <v>131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5">
        <f t="shared" si="5"/>
        <v>0</v>
      </c>
      <c r="J53" s="32" t="s">
        <v>52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6" t="s">
        <v>132</v>
      </c>
      <c r="B54" s="66" t="s">
        <v>133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5">
        <f t="shared" si="5"/>
        <v>0</v>
      </c>
      <c r="J54" s="32" t="s">
        <v>52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>
      <c r="A55" s="17"/>
      <c r="B55" s="17"/>
      <c r="C55" s="44"/>
      <c r="D55" s="63"/>
      <c r="E55" s="44"/>
      <c r="F55" s="44"/>
      <c r="G55" s="46"/>
      <c r="H55" s="46"/>
      <c r="I55" s="64"/>
      <c r="J55" s="17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84" customHeight="1">
      <c r="A56" s="6" t="s">
        <v>134</v>
      </c>
      <c r="B56" s="6" t="s">
        <v>135</v>
      </c>
      <c r="C56" s="47" t="s">
        <v>136</v>
      </c>
      <c r="D56" s="67" t="s">
        <v>137</v>
      </c>
      <c r="E56" s="47" t="s">
        <v>138</v>
      </c>
      <c r="F56" s="47" t="s">
        <v>139</v>
      </c>
      <c r="G56" s="35" t="s">
        <v>137</v>
      </c>
      <c r="H56" s="35" t="s">
        <v>137</v>
      </c>
      <c r="I56" s="35">
        <f t="shared" ref="I56:I58" si="6">SUM(C56:H56)</f>
        <v>0</v>
      </c>
      <c r="J56" s="8" t="s">
        <v>140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42.75">
      <c r="A57" s="6" t="s">
        <v>141</v>
      </c>
      <c r="B57" s="6" t="s">
        <v>142</v>
      </c>
      <c r="C57" s="30">
        <v>2</v>
      </c>
      <c r="D57" s="68">
        <v>1</v>
      </c>
      <c r="E57" s="30">
        <v>2</v>
      </c>
      <c r="F57" s="30">
        <v>0</v>
      </c>
      <c r="G57" s="32">
        <v>2</v>
      </c>
      <c r="H57" s="35">
        <v>1</v>
      </c>
      <c r="I57" s="35">
        <f t="shared" si="6"/>
        <v>8</v>
      </c>
      <c r="J57" s="8" t="s">
        <v>140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42.75">
      <c r="A58" s="6" t="s">
        <v>143</v>
      </c>
      <c r="B58" s="6" t="s">
        <v>144</v>
      </c>
      <c r="C58" s="69">
        <v>390000</v>
      </c>
      <c r="D58" s="69">
        <v>100000</v>
      </c>
      <c r="E58" s="42">
        <v>836000</v>
      </c>
      <c r="F58" s="42" t="s">
        <v>52</v>
      </c>
      <c r="G58" s="70">
        <v>150000</v>
      </c>
      <c r="H58" s="70">
        <v>200000</v>
      </c>
      <c r="I58" s="43">
        <f t="shared" si="6"/>
        <v>1676000</v>
      </c>
      <c r="J58" s="8" t="s">
        <v>140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7"/>
      <c r="B59" s="17"/>
      <c r="C59" s="44"/>
      <c r="D59" s="63"/>
      <c r="E59" s="44"/>
      <c r="F59" s="44"/>
      <c r="G59" s="46"/>
      <c r="H59" s="46"/>
      <c r="I59" s="64"/>
      <c r="J59" s="17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8.25" customHeight="1">
      <c r="A60" s="6" t="s">
        <v>145</v>
      </c>
      <c r="B60" s="66" t="s">
        <v>146</v>
      </c>
      <c r="C60" s="30">
        <v>1</v>
      </c>
      <c r="D60" s="30">
        <v>1</v>
      </c>
      <c r="E60" s="30">
        <v>1</v>
      </c>
      <c r="F60" s="30">
        <f>1+F64</f>
        <v>3</v>
      </c>
      <c r="G60" s="32">
        <v>2</v>
      </c>
      <c r="H60" s="32">
        <v>3</v>
      </c>
      <c r="I60" s="35">
        <f t="shared" ref="I60:I64" si="7">SUM(C60:H60)</f>
        <v>11</v>
      </c>
      <c r="J60" s="7" t="s">
        <v>147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8.25" customHeight="1">
      <c r="A61" s="6" t="s">
        <v>148</v>
      </c>
      <c r="B61" s="66" t="s">
        <v>149</v>
      </c>
      <c r="C61" s="30">
        <f>2+C64</f>
        <v>14</v>
      </c>
      <c r="D61" s="30">
        <f>0+D64</f>
        <v>25</v>
      </c>
      <c r="E61" s="30">
        <f>1+E64</f>
        <v>8</v>
      </c>
      <c r="F61" s="30">
        <v>0</v>
      </c>
      <c r="G61" s="32">
        <v>2</v>
      </c>
      <c r="H61" s="32">
        <v>5</v>
      </c>
      <c r="I61" s="35">
        <f t="shared" si="7"/>
        <v>54</v>
      </c>
      <c r="J61" s="7" t="s">
        <v>147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8.25" customHeight="1">
      <c r="A62" s="6" t="s">
        <v>150</v>
      </c>
      <c r="B62" s="66" t="s">
        <v>151</v>
      </c>
      <c r="C62" s="30">
        <v>3</v>
      </c>
      <c r="D62" s="30">
        <v>1</v>
      </c>
      <c r="E62" s="30">
        <v>2</v>
      </c>
      <c r="F62" s="30">
        <v>1</v>
      </c>
      <c r="G62" s="32">
        <v>4</v>
      </c>
      <c r="H62" s="32">
        <v>3</v>
      </c>
      <c r="I62" s="35">
        <f t="shared" si="7"/>
        <v>14</v>
      </c>
      <c r="J62" s="8" t="s">
        <v>152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8.25" customHeight="1">
      <c r="A63" s="6" t="s">
        <v>153</v>
      </c>
      <c r="B63" s="66" t="s">
        <v>154</v>
      </c>
      <c r="C63" s="30">
        <v>0</v>
      </c>
      <c r="D63" s="30">
        <v>0</v>
      </c>
      <c r="E63" s="30">
        <v>0</v>
      </c>
      <c r="F63" s="30">
        <v>0</v>
      </c>
      <c r="G63" s="32">
        <v>0</v>
      </c>
      <c r="H63" s="32">
        <v>5</v>
      </c>
      <c r="I63" s="35">
        <f t="shared" si="7"/>
        <v>5</v>
      </c>
      <c r="J63" s="8" t="s">
        <v>155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7.75" customHeight="1">
      <c r="A64" s="6" t="s">
        <v>156</v>
      </c>
      <c r="B64" s="5" t="s">
        <v>157</v>
      </c>
      <c r="C64" s="29">
        <v>12</v>
      </c>
      <c r="D64" s="71">
        <v>25</v>
      </c>
      <c r="E64" s="29">
        <v>7</v>
      </c>
      <c r="F64" s="29">
        <v>2</v>
      </c>
      <c r="G64" s="32">
        <v>0</v>
      </c>
      <c r="H64" s="32">
        <v>0</v>
      </c>
      <c r="I64" s="35">
        <f t="shared" si="7"/>
        <v>46</v>
      </c>
      <c r="J64" s="8" t="s">
        <v>158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7"/>
      <c r="B65" s="17"/>
      <c r="C65" s="67"/>
      <c r="D65" s="72"/>
      <c r="E65" s="67"/>
      <c r="F65" s="67"/>
      <c r="G65" s="46"/>
      <c r="H65" s="46"/>
      <c r="I65" s="64"/>
      <c r="J65" s="1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63.75" customHeight="1">
      <c r="A66" s="73" t="s">
        <v>159</v>
      </c>
      <c r="B66" s="66" t="s">
        <v>160</v>
      </c>
      <c r="C66" s="30">
        <f t="shared" ref="C66:I66" si="8">SUM(C67:C75)</f>
        <v>0</v>
      </c>
      <c r="D66" s="30">
        <f t="shared" si="8"/>
        <v>1</v>
      </c>
      <c r="E66" s="30">
        <f t="shared" si="8"/>
        <v>2</v>
      </c>
      <c r="F66" s="30">
        <f t="shared" si="8"/>
        <v>2</v>
      </c>
      <c r="G66" s="30">
        <f t="shared" si="8"/>
        <v>8</v>
      </c>
      <c r="H66" s="30">
        <f t="shared" si="8"/>
        <v>6</v>
      </c>
      <c r="I66" s="30">
        <f t="shared" si="8"/>
        <v>19</v>
      </c>
      <c r="J66" s="7" t="s">
        <v>161</v>
      </c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 ht="16.5" customHeight="1">
      <c r="A67" s="75" t="s">
        <v>162</v>
      </c>
      <c r="B67" s="75" t="s">
        <v>163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5">
        <f t="shared" ref="I67:I75" si="9">SUM(C67:H67)</f>
        <v>0</v>
      </c>
      <c r="J67" s="52" t="s">
        <v>52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7.25" customHeight="1">
      <c r="A68" s="75" t="s">
        <v>164</v>
      </c>
      <c r="B68" s="75" t="s">
        <v>165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5">
        <f t="shared" si="9"/>
        <v>0</v>
      </c>
      <c r="J68" s="52" t="s">
        <v>52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57">
      <c r="A69" s="75" t="s">
        <v>166</v>
      </c>
      <c r="B69" s="75" t="s">
        <v>167</v>
      </c>
      <c r="C69" s="30">
        <v>0</v>
      </c>
      <c r="D69" s="30">
        <v>0</v>
      </c>
      <c r="E69" s="30">
        <v>1</v>
      </c>
      <c r="F69" s="30">
        <v>0</v>
      </c>
      <c r="G69" s="30">
        <v>0</v>
      </c>
      <c r="H69" s="30">
        <v>0</v>
      </c>
      <c r="I69" s="35">
        <f t="shared" si="9"/>
        <v>1</v>
      </c>
      <c r="J69" s="7" t="s">
        <v>168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7.25" customHeight="1">
      <c r="A70" s="75" t="s">
        <v>169</v>
      </c>
      <c r="B70" s="75" t="s">
        <v>170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5">
        <f t="shared" si="9"/>
        <v>0</v>
      </c>
      <c r="J70" s="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>
      <c r="A71" s="75" t="s">
        <v>171</v>
      </c>
      <c r="B71" s="49" t="s">
        <v>172</v>
      </c>
      <c r="C71" s="30">
        <v>0</v>
      </c>
      <c r="D71" s="30">
        <v>0</v>
      </c>
      <c r="E71" s="30">
        <v>1</v>
      </c>
      <c r="F71" s="30">
        <v>2</v>
      </c>
      <c r="G71" s="30">
        <v>6</v>
      </c>
      <c r="H71" s="30">
        <v>2</v>
      </c>
      <c r="I71" s="35">
        <f t="shared" si="9"/>
        <v>11</v>
      </c>
      <c r="J71" s="8" t="s">
        <v>173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7.25" customHeight="1">
      <c r="A72" s="75" t="s">
        <v>174</v>
      </c>
      <c r="B72" s="75" t="s">
        <v>175</v>
      </c>
      <c r="C72" s="30">
        <v>0</v>
      </c>
      <c r="D72" s="30">
        <v>0</v>
      </c>
      <c r="E72" s="30">
        <v>0</v>
      </c>
      <c r="F72" s="30">
        <v>0</v>
      </c>
      <c r="G72" s="30">
        <v>1</v>
      </c>
      <c r="H72" s="30">
        <v>0</v>
      </c>
      <c r="I72" s="35">
        <f t="shared" si="9"/>
        <v>1</v>
      </c>
      <c r="J72" s="8" t="s">
        <v>176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75" t="s">
        <v>177</v>
      </c>
      <c r="B73" s="75" t="s">
        <v>178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1</v>
      </c>
      <c r="I73" s="35">
        <f t="shared" si="9"/>
        <v>1</v>
      </c>
      <c r="J73" s="8" t="s">
        <v>179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42.75">
      <c r="A74" s="75" t="s">
        <v>180</v>
      </c>
      <c r="B74" s="49" t="s">
        <v>181</v>
      </c>
      <c r="C74" s="30">
        <v>0</v>
      </c>
      <c r="D74" s="30">
        <v>1</v>
      </c>
      <c r="E74" s="30">
        <v>0</v>
      </c>
      <c r="F74" s="30">
        <v>0</v>
      </c>
      <c r="G74" s="30">
        <v>1</v>
      </c>
      <c r="H74" s="30">
        <v>3</v>
      </c>
      <c r="I74" s="35">
        <f t="shared" si="9"/>
        <v>5</v>
      </c>
      <c r="J74" s="8" t="s">
        <v>182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>
      <c r="A75" s="75" t="s">
        <v>183</v>
      </c>
      <c r="B75" s="75" t="s">
        <v>184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5">
        <f t="shared" si="9"/>
        <v>0</v>
      </c>
      <c r="J75" s="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7"/>
      <c r="B76" s="17"/>
      <c r="C76" s="44"/>
      <c r="D76" s="63"/>
      <c r="E76" s="44"/>
      <c r="F76" s="44"/>
      <c r="G76" s="46"/>
      <c r="H76" s="46"/>
      <c r="I76" s="64"/>
      <c r="J76" s="17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6" t="s">
        <v>185</v>
      </c>
      <c r="B77" s="6" t="s">
        <v>186</v>
      </c>
      <c r="C77" s="76">
        <v>6</v>
      </c>
      <c r="D77" s="77">
        <v>0</v>
      </c>
      <c r="E77" s="78">
        <v>6</v>
      </c>
      <c r="F77" s="78">
        <v>6</v>
      </c>
      <c r="G77" s="78">
        <v>24</v>
      </c>
      <c r="H77" s="78" t="s">
        <v>187</v>
      </c>
      <c r="I77" s="35">
        <f t="shared" ref="I77:I80" si="10">SUM(C77:H77)</f>
        <v>42</v>
      </c>
      <c r="J77" s="79" t="s">
        <v>188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6" t="s">
        <v>189</v>
      </c>
      <c r="B78" s="6" t="s">
        <v>190</v>
      </c>
      <c r="C78" s="59">
        <v>0</v>
      </c>
      <c r="D78" s="60">
        <v>0</v>
      </c>
      <c r="E78" s="54">
        <v>0</v>
      </c>
      <c r="F78" s="54">
        <v>0</v>
      </c>
      <c r="G78" s="54">
        <v>0</v>
      </c>
      <c r="H78" s="56">
        <v>0</v>
      </c>
      <c r="I78" s="35">
        <f t="shared" si="10"/>
        <v>0</v>
      </c>
      <c r="J78" s="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6" t="s">
        <v>191</v>
      </c>
      <c r="B79" s="6" t="s">
        <v>192</v>
      </c>
      <c r="C79" s="59">
        <v>0</v>
      </c>
      <c r="D79" s="60">
        <v>0</v>
      </c>
      <c r="E79" s="54">
        <v>0</v>
      </c>
      <c r="F79" s="54">
        <v>1</v>
      </c>
      <c r="G79" s="54">
        <v>0</v>
      </c>
      <c r="H79" s="56">
        <v>0</v>
      </c>
      <c r="I79" s="35">
        <f t="shared" si="10"/>
        <v>1</v>
      </c>
      <c r="J79" s="79" t="s">
        <v>188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6" t="s">
        <v>193</v>
      </c>
      <c r="B80" s="6" t="s">
        <v>194</v>
      </c>
      <c r="C80" s="57">
        <v>14</v>
      </c>
      <c r="D80" s="58">
        <v>0</v>
      </c>
      <c r="E80" s="58">
        <v>22</v>
      </c>
      <c r="F80" s="58">
        <v>33</v>
      </c>
      <c r="G80" s="58">
        <v>67</v>
      </c>
      <c r="H80" s="56">
        <v>0</v>
      </c>
      <c r="I80" s="35">
        <f t="shared" si="10"/>
        <v>136</v>
      </c>
      <c r="J80" s="79" t="s">
        <v>188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7"/>
      <c r="B81" s="17"/>
      <c r="C81" s="44"/>
      <c r="D81" s="63"/>
      <c r="E81" s="44"/>
      <c r="F81" s="44"/>
      <c r="G81" s="46"/>
      <c r="H81" s="46"/>
      <c r="I81" s="64"/>
      <c r="J81" s="1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55.5" customHeight="1">
      <c r="A82" s="80">
        <v>15</v>
      </c>
      <c r="B82" s="75" t="s">
        <v>195</v>
      </c>
      <c r="C82" s="47">
        <f t="shared" ref="C82:H82" si="11">SUM(C83:C85)</f>
        <v>7</v>
      </c>
      <c r="D82" s="47">
        <f t="shared" si="11"/>
        <v>9</v>
      </c>
      <c r="E82" s="47">
        <f t="shared" si="11"/>
        <v>18</v>
      </c>
      <c r="F82" s="47">
        <f t="shared" si="11"/>
        <v>23</v>
      </c>
      <c r="G82" s="47">
        <f t="shared" si="11"/>
        <v>137</v>
      </c>
      <c r="H82" s="47">
        <f t="shared" si="11"/>
        <v>104</v>
      </c>
      <c r="I82" s="35">
        <f t="shared" ref="I82:I85" si="12">SUM(C82:H82)</f>
        <v>298</v>
      </c>
      <c r="J82" s="8" t="s">
        <v>196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56.25" customHeight="1">
      <c r="A83" s="6" t="s">
        <v>197</v>
      </c>
      <c r="B83" s="75" t="s">
        <v>198</v>
      </c>
      <c r="C83" s="47">
        <f>0+7</f>
        <v>7</v>
      </c>
      <c r="D83" s="47">
        <f>0+9</f>
        <v>9</v>
      </c>
      <c r="E83" s="35">
        <f>0+18</f>
        <v>18</v>
      </c>
      <c r="F83" s="35">
        <f>0+22</f>
        <v>22</v>
      </c>
      <c r="G83" s="35">
        <f>11+126</f>
        <v>137</v>
      </c>
      <c r="H83" s="35">
        <f>0+104</f>
        <v>104</v>
      </c>
      <c r="I83" s="35">
        <f t="shared" si="12"/>
        <v>297</v>
      </c>
      <c r="J83" s="8" t="s">
        <v>196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66" t="s">
        <v>199</v>
      </c>
      <c r="B84" s="66" t="s">
        <v>200</v>
      </c>
      <c r="C84" s="47">
        <v>0</v>
      </c>
      <c r="D84" s="47">
        <v>0</v>
      </c>
      <c r="E84" s="35">
        <v>0</v>
      </c>
      <c r="F84" s="35">
        <v>0</v>
      </c>
      <c r="G84" s="35">
        <v>0</v>
      </c>
      <c r="H84" s="35">
        <v>0</v>
      </c>
      <c r="I84" s="35">
        <f t="shared" si="12"/>
        <v>0</v>
      </c>
      <c r="J84" s="52" t="s">
        <v>52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53.25" customHeight="1">
      <c r="A85" s="66" t="s">
        <v>201</v>
      </c>
      <c r="B85" s="66" t="s">
        <v>202</v>
      </c>
      <c r="C85" s="47">
        <v>0</v>
      </c>
      <c r="D85" s="47">
        <v>0</v>
      </c>
      <c r="E85" s="35">
        <v>0</v>
      </c>
      <c r="F85" s="32">
        <v>1</v>
      </c>
      <c r="G85" s="35">
        <v>0</v>
      </c>
      <c r="H85" s="35">
        <v>0</v>
      </c>
      <c r="I85" s="35">
        <f t="shared" si="12"/>
        <v>1</v>
      </c>
      <c r="J85" s="8" t="s">
        <v>196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7"/>
      <c r="B86" s="17"/>
      <c r="C86" s="17"/>
      <c r="D86" s="81"/>
      <c r="E86" s="82"/>
      <c r="F86" s="82"/>
      <c r="G86" s="83"/>
      <c r="H86" s="83"/>
      <c r="I86" s="83"/>
      <c r="J86" s="17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6.75" customHeight="1">
      <c r="A87" s="93" t="s">
        <v>203</v>
      </c>
      <c r="B87" s="86"/>
      <c r="C87" s="86"/>
      <c r="D87" s="86"/>
      <c r="E87" s="86"/>
      <c r="F87" s="86"/>
      <c r="G87" s="86"/>
      <c r="H87" s="86"/>
      <c r="I87" s="86"/>
      <c r="J87" s="8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8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84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8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8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8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8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8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8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8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8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84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8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8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8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84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84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8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84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84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84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84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8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84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84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8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8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8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84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84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84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84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84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84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84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84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84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8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8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84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84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84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84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84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84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8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84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84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84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84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84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84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84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84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84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8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8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8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8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8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8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8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84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8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84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84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84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8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84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84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84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84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84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84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84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8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84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8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84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8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8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8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8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84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84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8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84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84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84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84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84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84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84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84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84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84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84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84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84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84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84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84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84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84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84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84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84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84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84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84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84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84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84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84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84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84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84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84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84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84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84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84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84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84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84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84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84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84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84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84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84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84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84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84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84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84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84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84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84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84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84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84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84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84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84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84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84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84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84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84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84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84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84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84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84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84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84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84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84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84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84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84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84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84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84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84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84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84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84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84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84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84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84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84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84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84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84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84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84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84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84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84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84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84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84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84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84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84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84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84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84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84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84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84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84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84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84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84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84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84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84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84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84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84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84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84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84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84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84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84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84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84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84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84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84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84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84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84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84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84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84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84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84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84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84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84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84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84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84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84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84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84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84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84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84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84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84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84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84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84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84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84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84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84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84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84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84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84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84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84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84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84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84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84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84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84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84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84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84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84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84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84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84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84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84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84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84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84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84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84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84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84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84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84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84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84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84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84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84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84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84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84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84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84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84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84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84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84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84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84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84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84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84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84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84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84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84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84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84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84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84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84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84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84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84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84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84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84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84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84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84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84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84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84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84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84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84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84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84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84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84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84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84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84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84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84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84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84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84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84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84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84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84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84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84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84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84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84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84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84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84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84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84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84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84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84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84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84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84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84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84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84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84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84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84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84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84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84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84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84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84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84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84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84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84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84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84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84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84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84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84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84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84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84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84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84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84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84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84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84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84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84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84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84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84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84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84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84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84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84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84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84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84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84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84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84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84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84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84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84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84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84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84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84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84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84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84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84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84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84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84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84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84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84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84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84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84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84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84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84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84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84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84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84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84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84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84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84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84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84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84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84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84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84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84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84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84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84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84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84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84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84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84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84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84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84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84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84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84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84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84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84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84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84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84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84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84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84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84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84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84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84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84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84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84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84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84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84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84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84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84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84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84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84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84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84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84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84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84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84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84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84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84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84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84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84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84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84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84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84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84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84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84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84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84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84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84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84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84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84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84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84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84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84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84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84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84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84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84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84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84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84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84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84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84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84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84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84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84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84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84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84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84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84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84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84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84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84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84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84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84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84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84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84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84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84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84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84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84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84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84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84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84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84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84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84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84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84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84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84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84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84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84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84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84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84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84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84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84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84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84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84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84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84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84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84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84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84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84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84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84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84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84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84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84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84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84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84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84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84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84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84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84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84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84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84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84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84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84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84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84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84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84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84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84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84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84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84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84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84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84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84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84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84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84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84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84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84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84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84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84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84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84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84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84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84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84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84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84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84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84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84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84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84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84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84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84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84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84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84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84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84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84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84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84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84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84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84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84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84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84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84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84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84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84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84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84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84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84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84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84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84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84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84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84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84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84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84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84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84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84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84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84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84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84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84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84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84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84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84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84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84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84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84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84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84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84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84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84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84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84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84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84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84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84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84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84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84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84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84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84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84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84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84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84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84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84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84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84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84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84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84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84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84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84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84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84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84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84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84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84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84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84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84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84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84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84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84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84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84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84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84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84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84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84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84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84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84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84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84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84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84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84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84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84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84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84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84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84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84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84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84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84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84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84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84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84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84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84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84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84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84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84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84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84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84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84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84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84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84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84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84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84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84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84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84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84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84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84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84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84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84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84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84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84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84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84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84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84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84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84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84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84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84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84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84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84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84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84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84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84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84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84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84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84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84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84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84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84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84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84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84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84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84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84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84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84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84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84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84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84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84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84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84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84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84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84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84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84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84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84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84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84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84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84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84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84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84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84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84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84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84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84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84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84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84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84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84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84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84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84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84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84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84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84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84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84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84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84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84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84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84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84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84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84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84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84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84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84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84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84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84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84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84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84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84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84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84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84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84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84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84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84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84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84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84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84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84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84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84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84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84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84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84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84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84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84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84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84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84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84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84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84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84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84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84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84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84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84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84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84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84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84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84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84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84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84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84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84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84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84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84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84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84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8">
    <mergeCell ref="A87:J87"/>
    <mergeCell ref="A8:J8"/>
    <mergeCell ref="A9:J9"/>
    <mergeCell ref="C10:I10"/>
    <mergeCell ref="C11:I11"/>
    <mergeCell ref="C12:I12"/>
    <mergeCell ref="C13:I13"/>
    <mergeCell ref="C14:I14"/>
    <mergeCell ref="A6:J6"/>
    <mergeCell ref="A7:J7"/>
    <mergeCell ref="C15:I15"/>
    <mergeCell ref="C16:I16"/>
    <mergeCell ref="J37:J50"/>
    <mergeCell ref="A1:J1"/>
    <mergeCell ref="A2:J2"/>
    <mergeCell ref="A3:J3"/>
    <mergeCell ref="A4:J4"/>
    <mergeCell ref="A5:J5"/>
  </mergeCells>
  <hyperlinks>
    <hyperlink ref="J11" r:id="rId1" xr:uid="{00000000-0004-0000-0000-000000000000}"/>
    <hyperlink ref="J12" r:id="rId2" xr:uid="{00000000-0004-0000-0000-000001000000}"/>
    <hyperlink ref="J13" r:id="rId3" xr:uid="{00000000-0004-0000-0000-000002000000}"/>
    <hyperlink ref="J14" r:id="rId4" xr:uid="{00000000-0004-0000-0000-000003000000}"/>
    <hyperlink ref="J15" r:id="rId5" xr:uid="{00000000-0004-0000-0000-000004000000}"/>
    <hyperlink ref="J16" r:id="rId6" xr:uid="{00000000-0004-0000-0000-000005000000}"/>
    <hyperlink ref="J18" r:id="rId7" xr:uid="{00000000-0004-0000-0000-000006000000}"/>
    <hyperlink ref="J19" r:id="rId8" xr:uid="{00000000-0004-0000-0000-000007000000}"/>
    <hyperlink ref="J21" r:id="rId9" xr:uid="{00000000-0004-0000-0000-000008000000}"/>
    <hyperlink ref="J22" r:id="rId10" xr:uid="{00000000-0004-0000-0000-000009000000}"/>
    <hyperlink ref="J24" r:id="rId11" xr:uid="{00000000-0004-0000-0000-00000A000000}"/>
    <hyperlink ref="J25" r:id="rId12" xr:uid="{00000000-0004-0000-0000-00000B000000}"/>
    <hyperlink ref="J26" r:id="rId13" xr:uid="{00000000-0004-0000-0000-00000C000000}"/>
    <hyperlink ref="J27" r:id="rId14" xr:uid="{00000000-0004-0000-0000-00000D000000}"/>
    <hyperlink ref="J28" r:id="rId15" xr:uid="{00000000-0004-0000-0000-00000E000000}"/>
    <hyperlink ref="J30" r:id="rId16" xr:uid="{00000000-0004-0000-0000-00000F000000}"/>
    <hyperlink ref="J31" r:id="rId17" xr:uid="{00000000-0004-0000-0000-000010000000}"/>
    <hyperlink ref="J33" r:id="rId18" xr:uid="{00000000-0004-0000-0000-000011000000}"/>
    <hyperlink ref="J34" r:id="rId19" xr:uid="{00000000-0004-0000-0000-000012000000}"/>
    <hyperlink ref="J35" r:id="rId20" xr:uid="{00000000-0004-0000-0000-000013000000}"/>
    <hyperlink ref="J37" r:id="rId21" xr:uid="{00000000-0004-0000-0000-000014000000}"/>
    <hyperlink ref="J56" r:id="rId22" xr:uid="{00000000-0004-0000-0000-000015000000}"/>
    <hyperlink ref="J57" r:id="rId23" xr:uid="{00000000-0004-0000-0000-000016000000}"/>
    <hyperlink ref="J58" r:id="rId24" xr:uid="{00000000-0004-0000-0000-000017000000}"/>
    <hyperlink ref="J60" r:id="rId25" xr:uid="{00000000-0004-0000-0000-000018000000}"/>
    <hyperlink ref="J61" r:id="rId26" xr:uid="{00000000-0004-0000-0000-000019000000}"/>
    <hyperlink ref="J62" r:id="rId27" xr:uid="{00000000-0004-0000-0000-00001A000000}"/>
    <hyperlink ref="J63" r:id="rId28" xr:uid="{00000000-0004-0000-0000-00001B000000}"/>
    <hyperlink ref="J64" r:id="rId29" xr:uid="{00000000-0004-0000-0000-00001C000000}"/>
    <hyperlink ref="J66" r:id="rId30" xr:uid="{00000000-0004-0000-0000-00001D000000}"/>
    <hyperlink ref="J69" r:id="rId31" xr:uid="{00000000-0004-0000-0000-00001E000000}"/>
    <hyperlink ref="J71" r:id="rId32" xr:uid="{00000000-0004-0000-0000-00001F000000}"/>
    <hyperlink ref="J72" r:id="rId33" xr:uid="{00000000-0004-0000-0000-000020000000}"/>
    <hyperlink ref="J73" r:id="rId34" xr:uid="{00000000-0004-0000-0000-000021000000}"/>
    <hyperlink ref="J74" r:id="rId35" xr:uid="{00000000-0004-0000-0000-000022000000}"/>
    <hyperlink ref="J77" r:id="rId36" xr:uid="{00000000-0004-0000-0000-000023000000}"/>
    <hyperlink ref="J79" r:id="rId37" xr:uid="{00000000-0004-0000-0000-000024000000}"/>
    <hyperlink ref="J80" r:id="rId38" xr:uid="{00000000-0004-0000-0000-000025000000}"/>
    <hyperlink ref="J82" r:id="rId39" xr:uid="{00000000-0004-0000-0000-000026000000}"/>
    <hyperlink ref="J83" r:id="rId40" xr:uid="{00000000-0004-0000-0000-000027000000}"/>
    <hyperlink ref="J85" r:id="rId41" xr:uid="{00000000-0004-0000-0000-000028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Sheet1!EvaluativeReport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SURESH ALLA</cp:lastModifiedBy>
  <dcterms:created xsi:type="dcterms:W3CDTF">2006-09-16T00:00:00Z</dcterms:created>
  <dcterms:modified xsi:type="dcterms:W3CDTF">2022-03-11T03:23:00Z</dcterms:modified>
</cp:coreProperties>
</file>